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<sst xmlns="http://schemas.openxmlformats.org/spreadsheetml/2006/main" count="51" uniqueCount="50">
  <si>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</si>
  <si>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</si>
  <si>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</si>
  <si>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</si>
  <si>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</si>
  <si>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</si>
  <si>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</si>
  <si>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</si>
  <si>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</si>
  <si>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</si>
  <si>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</si>
  <si>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</si>
  <si>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</si>
  <si>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</si>
  <si>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</si>
  <si>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</si>
  <si>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</si>
  <si>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</si>
  <si>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</si>
  <si>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</si>
  <si>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</si>
  <si>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</si>
  <si>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</si>
  <si>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Pom</t>
  </si>
  <si>
    <t>Iks</t>
  </si>
  <si>
    <t>St</t>
  </si>
  <si>
    <t>Plp</t>
  </si>
  <si>
    <t>Pl</t>
  </si>
  <si>
    <t>Ov-h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</si>
  <si>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</si>
  <si>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</si>
  <si>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</si>
  <si>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</si>
  <si>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</si>
  <si>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</si>
  <si>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</si>
  <si>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</si>
  <si>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</si>
  <si>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</si>
  <si>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</si>
  <si>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estimated</t>
  </si>
  <si>
    <t xml:space="preserve">total judges </t>
  </si>
  <si>
    <t>Basic Court -- Case Filings</t>
  </si>
  <si>
    <t>Lopare</t>
  </si>
  <si>
    <t>R</t>
  </si>
  <si>
    <t>Ov</t>
  </si>
  <si>
    <t>CASELOAD INDEX (the number of judges needed to cover the core caseload)</t>
  </si>
  <si>
    <t>Ps</t>
  </si>
  <si>
    <t>ADJUSTED CASELOAD INDEX</t>
  </si>
  <si>
    <t>Less commercial cases to be handled by the new Commercial Division in the Bijeljina Basic Court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</si>
</sst>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68"/>
  <sheetViews>
    <sheetView tabSelected="1" workbookViewId="0" topLeftCell="A32">
      <selection activeCell="A21" sqref="A21:IV21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43</v>
      </c>
      <c r="E2" s="11"/>
    </row>
    <row r="3" ht="26.25">
      <c r="A3" s="11" t="s">
        <v>42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32</v>
      </c>
      <c r="G5" s="6" t="s">
        <v>33</v>
      </c>
      <c r="H5" s="6" t="s">
        <v>38</v>
      </c>
      <c r="I5" s="6" t="s">
        <v>37</v>
      </c>
      <c r="J5" s="6" t="s">
        <v>40</v>
      </c>
      <c r="K5" s="5"/>
      <c r="L5" s="7" t="s">
        <v>41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34</v>
      </c>
      <c r="H6" s="9" t="s">
        <v>36</v>
      </c>
      <c r="I6" s="9" t="s">
        <v>36</v>
      </c>
      <c r="J6" s="9" t="s">
        <v>31</v>
      </c>
      <c r="K6" s="9" t="s">
        <v>30</v>
      </c>
      <c r="L6" s="10" t="s">
        <v>39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111</v>
      </c>
      <c r="C8" s="12">
        <v>62</v>
      </c>
      <c r="D8" s="12">
        <v>92</v>
      </c>
      <c r="E8" s="12">
        <v>128</v>
      </c>
      <c r="F8" s="12">
        <v>51</v>
      </c>
      <c r="G8" s="12">
        <f>PRODUCT(F8,2)</f>
        <v>102</v>
      </c>
      <c r="H8" s="12">
        <f aca="true" t="shared" si="0" ref="H8:H20">AVERAGE(B8,C8,D8,E8,G8)</f>
        <v>99</v>
      </c>
      <c r="I8" s="12">
        <f aca="true" t="shared" si="1" ref="I8:I20">AVERAGE(E8,G8)</f>
        <v>115</v>
      </c>
      <c r="J8" s="12">
        <v>220</v>
      </c>
      <c r="K8" s="12">
        <f>POWER(J8,-1)</f>
        <v>0.004545454545454545</v>
      </c>
      <c r="L8" s="13">
        <f>PRODUCT(I8,K8)</f>
        <v>0.5227272727272727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184</v>
      </c>
      <c r="C9" s="12">
        <v>87</v>
      </c>
      <c r="D9" s="12">
        <v>210</v>
      </c>
      <c r="E9" s="12">
        <v>240</v>
      </c>
      <c r="F9" s="12">
        <v>45</v>
      </c>
      <c r="G9" s="12">
        <f aca="true" t="shared" si="2" ref="G9:G38">PRODUCT(F9,2)</f>
        <v>90</v>
      </c>
      <c r="H9" s="12">
        <f t="shared" si="0"/>
        <v>162.2</v>
      </c>
      <c r="I9" s="12">
        <f t="shared" si="1"/>
        <v>165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13</v>
      </c>
      <c r="C10" s="12">
        <v>12</v>
      </c>
      <c r="D10" s="12">
        <v>6</v>
      </c>
      <c r="E10" s="12">
        <v>7</v>
      </c>
      <c r="F10" s="12">
        <v>6</v>
      </c>
      <c r="G10" s="12">
        <f t="shared" si="2"/>
        <v>12</v>
      </c>
      <c r="H10" s="12">
        <f t="shared" si="0"/>
        <v>10</v>
      </c>
      <c r="I10" s="12">
        <f t="shared" si="1"/>
        <v>9.5</v>
      </c>
      <c r="J10" s="12">
        <v>220</v>
      </c>
      <c r="K10" s="12">
        <f aca="true" t="shared" si="3" ref="K10:K31">POWER(J10,-1)</f>
        <v>0.004545454545454545</v>
      </c>
      <c r="L10" s="13">
        <f aca="true" t="shared" si="4" ref="L10:L31">PRODUCT(I10,K10)</f>
        <v>0.04318181818181818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1</v>
      </c>
      <c r="C11" s="12">
        <v>1</v>
      </c>
      <c r="D11" s="12">
        <v>18</v>
      </c>
      <c r="E11" s="12">
        <v>38</v>
      </c>
      <c r="F11" s="12">
        <v>10</v>
      </c>
      <c r="G11" s="12">
        <f t="shared" si="2"/>
        <v>20</v>
      </c>
      <c r="H11" s="12">
        <f t="shared" si="0"/>
        <v>15.6</v>
      </c>
      <c r="I11" s="12">
        <f t="shared" si="1"/>
        <v>29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263</v>
      </c>
      <c r="C12" s="12">
        <v>163</v>
      </c>
      <c r="D12" s="12">
        <v>212</v>
      </c>
      <c r="E12" s="12">
        <v>209</v>
      </c>
      <c r="F12" s="12">
        <v>100</v>
      </c>
      <c r="G12" s="12">
        <f t="shared" si="2"/>
        <v>200</v>
      </c>
      <c r="H12" s="12">
        <f t="shared" si="0"/>
        <v>209.4</v>
      </c>
      <c r="I12" s="12">
        <f t="shared" si="1"/>
        <v>204.5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37</v>
      </c>
      <c r="C13" s="12">
        <v>43</v>
      </c>
      <c r="D13" s="12">
        <v>42</v>
      </c>
      <c r="E13" s="12">
        <v>36</v>
      </c>
      <c r="F13" s="12">
        <v>33</v>
      </c>
      <c r="G13" s="12">
        <f t="shared" si="2"/>
        <v>66</v>
      </c>
      <c r="H13" s="12">
        <f t="shared" si="0"/>
        <v>44.8</v>
      </c>
      <c r="I13" s="12">
        <f t="shared" si="1"/>
        <v>51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151</v>
      </c>
      <c r="C14" s="12">
        <v>233</v>
      </c>
      <c r="D14" s="12">
        <v>403</v>
      </c>
      <c r="E14" s="12">
        <v>414</v>
      </c>
      <c r="F14" s="12">
        <v>248</v>
      </c>
      <c r="G14" s="12">
        <f t="shared" si="2"/>
        <v>496</v>
      </c>
      <c r="H14" s="12">
        <f t="shared" si="0"/>
        <v>339.4</v>
      </c>
      <c r="I14" s="12">
        <f t="shared" si="1"/>
        <v>455</v>
      </c>
      <c r="J14" s="12">
        <v>300</v>
      </c>
      <c r="K14" s="12">
        <f t="shared" si="3"/>
        <v>0.0033333333333333335</v>
      </c>
      <c r="L14" s="13">
        <f t="shared" si="4"/>
        <v>1.5166666666666668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/>
      <c r="C15" s="12"/>
      <c r="D15" s="12"/>
      <c r="E15" s="12"/>
      <c r="F15" s="12">
        <v>0</v>
      </c>
      <c r="G15" s="12">
        <f t="shared" si="2"/>
        <v>0</v>
      </c>
      <c r="H15" s="12">
        <f t="shared" si="0"/>
        <v>0</v>
      </c>
      <c r="I15" s="12">
        <f t="shared" si="1"/>
        <v>0</v>
      </c>
      <c r="J15" s="12">
        <v>300</v>
      </c>
      <c r="K15" s="12">
        <f t="shared" si="3"/>
        <v>0.0033333333333333335</v>
      </c>
      <c r="L15" s="13">
        <f t="shared" si="4"/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/>
      <c r="C16" s="12"/>
      <c r="D16" s="12"/>
      <c r="E16" s="12"/>
      <c r="F16" s="12">
        <v>0</v>
      </c>
      <c r="G16" s="12">
        <f t="shared" si="2"/>
        <v>0</v>
      </c>
      <c r="H16" s="12">
        <f t="shared" si="0"/>
        <v>0</v>
      </c>
      <c r="I16" s="12">
        <f t="shared" si="1"/>
        <v>0</v>
      </c>
      <c r="J16" s="12">
        <v>600</v>
      </c>
      <c r="K16" s="12">
        <f t="shared" si="3"/>
        <v>0.0016666666666666668</v>
      </c>
      <c r="L16" s="13">
        <f t="shared" si="4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/>
      <c r="C17" s="12"/>
      <c r="D17" s="12"/>
      <c r="E17" s="12"/>
      <c r="F17" s="12">
        <v>0</v>
      </c>
      <c r="G17" s="12">
        <f t="shared" si="2"/>
        <v>0</v>
      </c>
      <c r="H17" s="12">
        <f t="shared" si="0"/>
        <v>0</v>
      </c>
      <c r="I17" s="12">
        <f t="shared" si="1"/>
        <v>0</v>
      </c>
      <c r="J17" s="12">
        <v>600</v>
      </c>
      <c r="K17" s="12">
        <f t="shared" si="3"/>
        <v>0.0016666666666666668</v>
      </c>
      <c r="L17" s="13">
        <f t="shared" si="4"/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158</v>
      </c>
      <c r="C18" s="12">
        <v>263</v>
      </c>
      <c r="D18" s="12">
        <v>351</v>
      </c>
      <c r="E18" s="12">
        <v>219</v>
      </c>
      <c r="F18" s="12">
        <v>91</v>
      </c>
      <c r="G18" s="12">
        <f t="shared" si="2"/>
        <v>182</v>
      </c>
      <c r="H18" s="12">
        <f t="shared" si="0"/>
        <v>234.6</v>
      </c>
      <c r="I18" s="12">
        <f t="shared" si="1"/>
        <v>200.5</v>
      </c>
      <c r="J18" s="14">
        <v>750</v>
      </c>
      <c r="K18" s="12">
        <f t="shared" si="3"/>
        <v>0.0013333333333333333</v>
      </c>
      <c r="L18" s="13">
        <f t="shared" si="4"/>
        <v>0.2673333333333333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/>
      <c r="C19" s="12"/>
      <c r="D19" s="12"/>
      <c r="E19" s="12"/>
      <c r="F19" s="12">
        <v>0</v>
      </c>
      <c r="G19" s="12">
        <f t="shared" si="2"/>
        <v>0</v>
      </c>
      <c r="H19" s="12">
        <f t="shared" si="0"/>
        <v>0</v>
      </c>
      <c r="I19" s="12">
        <f t="shared" si="1"/>
        <v>0</v>
      </c>
      <c r="J19" s="14">
        <v>300</v>
      </c>
      <c r="K19" s="12">
        <f t="shared" si="3"/>
        <v>0.0033333333333333335</v>
      </c>
      <c r="L19" s="13">
        <f t="shared" si="4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/>
      <c r="C20" s="12"/>
      <c r="D20" s="12"/>
      <c r="E20" s="12"/>
      <c r="F20" s="12">
        <v>0</v>
      </c>
      <c r="G20" s="12">
        <f t="shared" si="2"/>
        <v>0</v>
      </c>
      <c r="H20" s="12">
        <f t="shared" si="0"/>
        <v>0</v>
      </c>
      <c r="I20" s="12">
        <f t="shared" si="1"/>
        <v>0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>
        <v>46</v>
      </c>
      <c r="C21" s="12">
        <v>121</v>
      </c>
      <c r="D21" s="12">
        <v>166</v>
      </c>
      <c r="E21" s="12">
        <v>115</v>
      </c>
      <c r="F21" s="12">
        <v>112</v>
      </c>
      <c r="G21" s="12">
        <f t="shared" si="2"/>
        <v>224</v>
      </c>
      <c r="H21" s="12">
        <f>AVERAGE(B21,C21,D21,E21,G21)</f>
        <v>134.4</v>
      </c>
      <c r="I21" s="12">
        <f>AVERAGE(E21,G21)</f>
        <v>169.5</v>
      </c>
      <c r="J21" s="14">
        <v>3300</v>
      </c>
      <c r="K21" s="12">
        <f t="shared" si="3"/>
        <v>0.00030303030303030303</v>
      </c>
      <c r="L21" s="13">
        <f t="shared" si="4"/>
        <v>0.05136363636363636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/>
      <c r="C22" s="12"/>
      <c r="D22" s="12"/>
      <c r="E22" s="12"/>
      <c r="F22" s="12">
        <v>0</v>
      </c>
      <c r="G22" s="12">
        <f t="shared" si="2"/>
        <v>0</v>
      </c>
      <c r="H22" s="12">
        <f aca="true" t="shared" si="5" ref="H22:H38">AVERAGE(B22,C22,D22,E22,G22)</f>
        <v>0</v>
      </c>
      <c r="I22" s="12">
        <f aca="true" t="shared" si="6" ref="I22:I38">AVERAGE(E22,G22)</f>
        <v>0</v>
      </c>
      <c r="J22" s="14">
        <v>3300</v>
      </c>
      <c r="K22" s="12">
        <f t="shared" si="3"/>
        <v>0.00030303030303030303</v>
      </c>
      <c r="L22" s="13">
        <f t="shared" si="4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2"/>
        <v>0</v>
      </c>
      <c r="H23" s="12">
        <f t="shared" si="5"/>
        <v>0</v>
      </c>
      <c r="I23" s="12">
        <f t="shared" si="6"/>
        <v>0</v>
      </c>
      <c r="J23" s="14">
        <v>3300</v>
      </c>
      <c r="K23" s="12">
        <f t="shared" si="3"/>
        <v>0.00030303030303030303</v>
      </c>
      <c r="L23" s="13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>
        <v>15</v>
      </c>
      <c r="C25" s="12"/>
      <c r="D25" s="12"/>
      <c r="E25" s="12"/>
      <c r="F25" s="12">
        <v>0</v>
      </c>
      <c r="G25" s="12">
        <f t="shared" si="2"/>
        <v>0</v>
      </c>
      <c r="H25" s="12">
        <f t="shared" si="5"/>
        <v>7.5</v>
      </c>
      <c r="I25" s="12">
        <f t="shared" si="6"/>
        <v>0</v>
      </c>
      <c r="J25" s="14">
        <v>5500</v>
      </c>
      <c r="K25" s="12">
        <f t="shared" si="3"/>
        <v>0.0001818181818181818</v>
      </c>
      <c r="L25" s="13">
        <f t="shared" si="4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/>
      <c r="C26" s="12"/>
      <c r="D26" s="12"/>
      <c r="E26" s="12"/>
      <c r="F26" s="12">
        <v>0</v>
      </c>
      <c r="G26" s="12">
        <f t="shared" si="2"/>
        <v>0</v>
      </c>
      <c r="H26" s="12">
        <f t="shared" si="5"/>
        <v>0</v>
      </c>
      <c r="I26" s="12">
        <f t="shared" si="6"/>
        <v>0</v>
      </c>
      <c r="J26" s="14">
        <v>5500</v>
      </c>
      <c r="K26" s="12">
        <f t="shared" si="3"/>
        <v>0.0001818181818181818</v>
      </c>
      <c r="L26" s="13">
        <f t="shared" si="4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4">
        <v>5500</v>
      </c>
      <c r="K27" s="12">
        <f t="shared" si="3"/>
        <v>0.0001818181818181818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/>
      <c r="E29" s="12"/>
      <c r="F29" s="12">
        <v>0</v>
      </c>
      <c r="G29" s="12">
        <f t="shared" si="2"/>
        <v>0</v>
      </c>
      <c r="H29" s="12">
        <f t="shared" si="5"/>
        <v>0</v>
      </c>
      <c r="I29" s="12">
        <f t="shared" si="6"/>
        <v>0</v>
      </c>
      <c r="J29" s="14">
        <v>300</v>
      </c>
      <c r="K29" s="12">
        <f t="shared" si="3"/>
        <v>0.0033333333333333335</v>
      </c>
      <c r="L29" s="13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>
        <v>11</v>
      </c>
      <c r="C30" s="12">
        <v>17</v>
      </c>
      <c r="D30" s="12">
        <v>11</v>
      </c>
      <c r="E30" s="12">
        <v>17</v>
      </c>
      <c r="F30" s="12">
        <v>11</v>
      </c>
      <c r="G30" s="12">
        <f t="shared" si="2"/>
        <v>22</v>
      </c>
      <c r="H30" s="12">
        <f t="shared" si="5"/>
        <v>15.6</v>
      </c>
      <c r="I30" s="12">
        <f t="shared" si="6"/>
        <v>19.5</v>
      </c>
      <c r="J30" s="14">
        <v>900</v>
      </c>
      <c r="K30" s="12">
        <f t="shared" si="3"/>
        <v>0.0011111111111111111</v>
      </c>
      <c r="L30" s="13">
        <f t="shared" si="4"/>
        <v>0.021666666666666667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/>
      <c r="C31" s="12"/>
      <c r="D31" s="12"/>
      <c r="E31" s="12"/>
      <c r="F31" s="12">
        <v>0</v>
      </c>
      <c r="G31" s="12">
        <f t="shared" si="2"/>
        <v>0</v>
      </c>
      <c r="H31" s="12">
        <f t="shared" si="5"/>
        <v>0</v>
      </c>
      <c r="I31" s="12">
        <f t="shared" si="6"/>
        <v>0</v>
      </c>
      <c r="J31" s="12">
        <v>700</v>
      </c>
      <c r="K31" s="12">
        <f t="shared" si="3"/>
        <v>0.0014285714285714286</v>
      </c>
      <c r="L31" s="13">
        <f t="shared" si="4"/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>
        <v>20</v>
      </c>
      <c r="C32" s="12">
        <v>17</v>
      </c>
      <c r="D32" s="12">
        <v>12</v>
      </c>
      <c r="E32" s="12">
        <v>18</v>
      </c>
      <c r="F32" s="12">
        <v>11</v>
      </c>
      <c r="G32" s="12">
        <f t="shared" si="2"/>
        <v>22</v>
      </c>
      <c r="H32" s="12">
        <f t="shared" si="5"/>
        <v>17.8</v>
      </c>
      <c r="I32" s="12">
        <f t="shared" si="6"/>
        <v>20</v>
      </c>
      <c r="J32" s="12"/>
      <c r="K32" s="12"/>
      <c r="L32" s="1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/>
      <c r="C33" s="12"/>
      <c r="D33" s="12"/>
      <c r="E33" s="12"/>
      <c r="F33" s="12">
        <v>0</v>
      </c>
      <c r="G33" s="12">
        <f t="shared" si="2"/>
        <v>0</v>
      </c>
      <c r="H33" s="12">
        <f t="shared" si="5"/>
        <v>0</v>
      </c>
      <c r="I33" s="12">
        <f t="shared" si="6"/>
        <v>0</v>
      </c>
      <c r="J33" s="12">
        <v>44</v>
      </c>
      <c r="K33" s="12">
        <f>POWER(J33,-1)</f>
        <v>0.022727272727272728</v>
      </c>
      <c r="L33" s="13">
        <f>PRODUCT(I33,K33)</f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/>
      <c r="C34" s="12"/>
      <c r="D34" s="12"/>
      <c r="E34" s="12"/>
      <c r="F34" s="12">
        <v>0</v>
      </c>
      <c r="G34" s="12">
        <f t="shared" si="2"/>
        <v>0</v>
      </c>
      <c r="H34" s="12">
        <f t="shared" si="5"/>
        <v>0</v>
      </c>
      <c r="I34" s="12">
        <f t="shared" si="6"/>
        <v>0</v>
      </c>
      <c r="J34" s="12"/>
      <c r="K34" s="12"/>
      <c r="L34" s="1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>
        <v>24</v>
      </c>
      <c r="C35" s="12">
        <v>79</v>
      </c>
      <c r="D35" s="12">
        <v>9</v>
      </c>
      <c r="E35" s="12">
        <v>12</v>
      </c>
      <c r="F35" s="12">
        <v>14</v>
      </c>
      <c r="G35" s="12">
        <f t="shared" si="2"/>
        <v>28</v>
      </c>
      <c r="H35" s="12">
        <f t="shared" si="5"/>
        <v>30.4</v>
      </c>
      <c r="I35" s="12">
        <f t="shared" si="6"/>
        <v>20</v>
      </c>
      <c r="J35" s="12"/>
      <c r="K35" s="12"/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>
        <v>91</v>
      </c>
      <c r="C36" s="12">
        <v>146</v>
      </c>
      <c r="D36" s="12">
        <v>102</v>
      </c>
      <c r="E36" s="12">
        <v>84</v>
      </c>
      <c r="F36" s="12">
        <v>43</v>
      </c>
      <c r="G36" s="12">
        <f t="shared" si="2"/>
        <v>86</v>
      </c>
      <c r="H36" s="12">
        <f t="shared" si="5"/>
        <v>101.8</v>
      </c>
      <c r="I36" s="12">
        <f t="shared" si="6"/>
        <v>85</v>
      </c>
      <c r="J36" s="12"/>
      <c r="K36" s="12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45</v>
      </c>
      <c r="B37" s="12">
        <v>1407</v>
      </c>
      <c r="C37" s="12">
        <v>1068</v>
      </c>
      <c r="D37" s="12">
        <v>1022</v>
      </c>
      <c r="E37" s="12">
        <v>896</v>
      </c>
      <c r="F37" s="12">
        <v>548</v>
      </c>
      <c r="G37" s="12"/>
      <c r="H37" s="12"/>
      <c r="I37" s="12"/>
      <c r="J37" s="12"/>
      <c r="K37" s="12"/>
      <c r="L37" s="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44</v>
      </c>
      <c r="B38" s="12">
        <v>104</v>
      </c>
      <c r="C38" s="12">
        <v>104</v>
      </c>
      <c r="D38" s="12">
        <v>120</v>
      </c>
      <c r="E38" s="12">
        <v>85</v>
      </c>
      <c r="F38" s="12">
        <v>67</v>
      </c>
      <c r="G38" s="12">
        <f t="shared" si="2"/>
        <v>134</v>
      </c>
      <c r="H38" s="12">
        <f t="shared" si="5"/>
        <v>109.4</v>
      </c>
      <c r="I38" s="12">
        <f t="shared" si="6"/>
        <v>109.5</v>
      </c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15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46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3">
        <f>SUM(L8:L38)</f>
        <v>2.422939393939394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15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15"/>
      <c r="B42" s="16" t="s">
        <v>29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15"/>
      <c r="B43" s="16" t="s">
        <v>35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1" t="s">
        <v>49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3" t="s">
        <v>47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2"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3" t="s">
        <v>48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3">
        <f>SUM(L40:L47)</f>
        <v>2.422939393939394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2002-07-08T12:31:35Z</cp:lastPrinted>
  <dcterms:created xsi:type="dcterms:W3CDTF">2002-07-04T12:53:46Z</dcterms:created>
  <dcterms:modified xsi:type="dcterms:W3CDTF">2002-07-23T14:43:22Z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